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87656AB-DD33-4B96-8174-26E72E9DCC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ผนการใช้จ่าย68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3" l="1"/>
  <c r="D13" i="3"/>
  <c r="D23" i="3"/>
  <c r="D22" i="3"/>
  <c r="D24" i="3" s="1"/>
  <c r="D21" i="3"/>
  <c r="D19" i="3"/>
  <c r="D17" i="3"/>
  <c r="D16" i="3"/>
  <c r="D15" i="3"/>
  <c r="D20" i="3"/>
  <c r="D14" i="3"/>
</calcChain>
</file>

<file path=xl/sharedStrings.xml><?xml version="1.0" encoding="utf-8"?>
<sst xmlns="http://schemas.openxmlformats.org/spreadsheetml/2006/main" count="63" uniqueCount="59">
  <si>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</si>
  <si>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</si>
  <si>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</si>
  <si>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</si>
  <si>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</si>
  <si>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</si>
  <si>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</si>
  <si>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</si>
  <si>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อปท.</t>
  </si>
  <si>
    <t>อื่นๆ</t>
  </si>
  <si>
    <t>ค่าตอบแทนพยาน</t>
  </si>
  <si>
    <t>เสริมสร้างจรรยาบรรณในการปฏิบัติงานสอบสวน</t>
  </si>
  <si>
    <t>ค่าใช้จ่ายคุ้มครองพยาน</t>
  </si>
  <si>
    <t>ค่าตอบแทนนักจิตวิทยา</t>
  </si>
  <si>
    <t>ค่าส่งหมายเรียกพยาน</t>
  </si>
  <si>
    <t>เบี้ยประชุมกรรมการ กต.ตร.</t>
  </si>
  <si>
    <t>ให้คำปรึกษาและข้อเสนอแนะในการปฏิบัติงาน</t>
  </si>
  <si>
    <t>ได้รับคำปรึกษาและข้อเสนอแนะในการปฏิบัติงาน</t>
  </si>
  <si>
    <t>ค่า OT</t>
  </si>
  <si>
    <t>ผู้ปฏิบัติราชการนอกเวลาได้รับค่าตอบแทน</t>
  </si>
  <si>
    <t>ผู้ปฏิบัติงานได้รับค่าตอบแทนตามระเบียบ</t>
  </si>
  <si>
    <t>ค่า OT (โครงการปฏิรูประบบงานตำรวจ)</t>
  </si>
  <si>
    <t>ค่าเบี้ยเลี้ยง ที่พัก พาหนะ</t>
  </si>
  <si>
    <t>เบิกจ่ายตามภารกิจ</t>
  </si>
  <si>
    <t>ผู้ปฏิบัติงานได้ปฏิบัติงานอย่างมีประสิทธิภาพ</t>
  </si>
  <si>
    <t>ค่าจ้างเหมาบริการอื่นๆ</t>
  </si>
  <si>
    <t>ค่าซ่อมแซมยานพาหนะ</t>
  </si>
  <si>
    <t>บำรุงรักษายานพาหนะให้ผู้ปฏิบัติหน้าที่</t>
  </si>
  <si>
    <t>ยานพาหนะใช้ปฏิบัติหน้าที่ได้ดี</t>
  </si>
  <si>
    <t>ค่าวัสดุน้ำมัน เชื้อเพลิง</t>
  </si>
  <si>
    <t>ให้ผู้ปฏิบัติงานได้ใช้น้ำมันอย่างเพียงพอตามภารกิจ</t>
  </si>
  <si>
    <t>น้ำมันเพียงพอต่อการปฏิบัติงานจริง</t>
  </si>
  <si>
    <t>ค่าวัสดุสำนักงาน</t>
  </si>
  <si>
    <t>จัดซื้อวัสดุในการทำงาน</t>
  </si>
  <si>
    <t>มีวัสดุสำนักงานใช้ตามจำเป็น</t>
  </si>
  <si>
    <t>ค่าวัสดุสำนักงาน(โครงการปฏิรูประบบงานตำรวจ)</t>
  </si>
  <si>
    <t>ค่าวัสดุอาหาร (ผู้ต้องหา)</t>
  </si>
  <si>
    <t>จัดหาอาหารสำหรับผู้ต้องหาให้ครบถ้วน</t>
  </si>
  <si>
    <t>ผู้ต้องหาได้รับอาหารครบถ้วน</t>
  </si>
  <si>
    <t>ค่าวัสดุจราจร</t>
  </si>
  <si>
    <t>จัดหาวัสดุที่ใช้ในการปฏิบัติหน้าที่จราจร</t>
  </si>
  <si>
    <t>มีวัสดุใช้ตามความจำเป็น</t>
  </si>
  <si>
    <t>ค่าสาธารณูปโภค</t>
  </si>
  <si>
    <t>ใช้สาธารณูปโภคตามมาตราประหยัดพลังงานและคุ้มค่า</t>
  </si>
  <si>
    <t>ใช้สาธารณูปโภคไม่เกินงบประมาณ</t>
  </si>
  <si>
    <t>รวม</t>
  </si>
  <si>
    <t xml:space="preserve"> ตรวจแล้วถูกต้อง</t>
  </si>
  <si>
    <t xml:space="preserve">   พ.ต.อ.</t>
  </si>
  <si>
    <t xml:space="preserve"> </t>
  </si>
  <si>
    <t>แผนการใช้จ่ายงบประมาณ สถานีตำรวจภูธรพบพระ</t>
  </si>
  <si>
    <t>ความพึงพอใจของผู้เสียหาย , พยาน นักจิตวิทยา และการดำเนินการตามสิทธิ์</t>
  </si>
  <si>
    <t>ซ่อมแซมทำความสะอาดอาคารสถานที่</t>
  </si>
  <si>
    <t>เพื่อให้อาคารสถานที่มีความพร้อมในการบริการประชาชน</t>
  </si>
  <si>
    <t>ค่าตอบแทนชันสูตรพลิกศพ</t>
  </si>
  <si>
    <t xml:space="preserve">ประจำปีงบประมาณ พ.ศ. 2568 </t>
  </si>
  <si>
    <t>ห้วงตั่งแต่ (1 ต.ค.2567 ถึง 30 กันยายน  2568 )</t>
  </si>
  <si>
    <t>( อนุสรณ์ ดังก้อง )</t>
  </si>
  <si>
    <t xml:space="preserve">   ผกก.พบพระ</t>
  </si>
  <si>
    <t xml:space="preserve"> ข้อมูล ณ วันที่ 1  เมษายน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</si>
</sst>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0">
    <font>
      <sz val="11"/>
      <color theme="1"/>
      <name val="Calibri"/>
      <charset val="222"/>
      <scheme val="minor"/>
    </font>
    <font>
      <sz val="18"/>
      <color theme="1"/>
      <name val="TH Sarabun New"/>
      <charset val="134"/>
    </font>
    <font>
      <sz val="12"/>
      <color theme="1"/>
      <name val="TH Sarabun New"/>
      <charset val="134"/>
    </font>
    <font>
      <sz val="11"/>
      <color theme="1"/>
      <name val="TH Sarabun New"/>
      <charset val="134"/>
    </font>
    <font>
      <sz val="16"/>
      <color theme="1"/>
      <name val="TH Sarabun New"/>
      <charset val="134"/>
    </font>
    <font>
      <b/>
      <sz val="14"/>
      <color theme="1"/>
      <name val="TH Sarabun New"/>
      <charset val="134"/>
    </font>
    <font>
      <b/>
      <sz val="14"/>
      <color rgb="FFFF0000"/>
      <name val="TH Sarabun New"/>
      <charset val="134"/>
    </font>
    <font>
      <b/>
      <sz val="14"/>
      <color theme="0"/>
      <name val="TH Sarabun New"/>
      <charset val="134"/>
    </font>
    <font>
      <b/>
      <sz val="12"/>
      <color theme="0"/>
      <name val="TH Sarabun New"/>
      <charset val="134"/>
    </font>
    <font>
      <b/>
      <sz val="11"/>
      <color theme="0"/>
      <name val="TH Sarabun New"/>
      <charset val="134"/>
    </font>
    <font>
      <sz val="12"/>
      <name val="TH Sarabun New"/>
      <charset val="134"/>
    </font>
    <font>
      <sz val="12"/>
      <color rgb="FFFF0000"/>
      <name val="TH Sarabun New"/>
      <charset val="134"/>
    </font>
    <font>
      <sz val="10"/>
      <color theme="1"/>
      <name val="TH Sarabun New"/>
      <charset val="134"/>
    </font>
    <font>
      <b/>
      <sz val="12"/>
      <color theme="1"/>
      <name val="TH Sarabun New"/>
      <charset val="134"/>
    </font>
    <font>
      <sz val="14"/>
      <name val="TH SarabunPSK"/>
      <charset val="134"/>
    </font>
    <font>
      <sz val="14"/>
      <name val="TH Sarabun New"/>
      <charset val="134"/>
    </font>
    <font>
      <sz val="14"/>
      <color theme="1"/>
      <name val="TH SarabunPSK"/>
      <charset val="134"/>
    </font>
    <font>
      <sz val="14"/>
      <color theme="1"/>
      <name val="TH Sarabun New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54DA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3" fontId="18" fillId="0" borderId="0" applyFont="0" applyFill="0" applyBorder="0" applyAlignment="0" applyProtection="0"/>
    <xf numFmtId="0" fontId="18" fillId="0" borderId="0"/>
    <xf numFmtId="0" fontId="19" fillId="0" borderId="0"/>
  </cellStyleXfs>
  <cellXfs count="59">
    <xf numFmtId="0" fontId="0" fillId="0" borderId="0" xfId="0"/>
    <xf numFmtId="0" fontId="1" fillId="0" borderId="0" xfId="2" applyFont="1"/>
    <xf numFmtId="0" fontId="2" fillId="0" borderId="0" xfId="2" applyFont="1" applyAlignment="1">
      <alignment vertical="center"/>
    </xf>
    <xf numFmtId="0" fontId="3" fillId="0" borderId="0" xfId="2" applyFont="1" applyAlignment="1">
      <alignment horizontal="center" vertical="top"/>
    </xf>
    <xf numFmtId="0" fontId="4" fillId="0" borderId="0" xfId="2" applyFont="1"/>
    <xf numFmtId="0" fontId="3" fillId="0" borderId="0" xfId="2" applyFont="1"/>
    <xf numFmtId="0" fontId="2" fillId="0" borderId="0" xfId="2" applyFont="1" applyAlignment="1">
      <alignment horizontal="left"/>
    </xf>
    <xf numFmtId="0" fontId="2" fillId="0" borderId="5" xfId="2" applyFont="1" applyBorder="1" applyAlignment="1">
      <alignment horizontal="center" vertical="center"/>
    </xf>
    <xf numFmtId="0" fontId="10" fillId="0" borderId="5" xfId="2" applyFont="1" applyBorder="1" applyAlignment="1">
      <alignment vertical="center"/>
    </xf>
    <xf numFmtId="164" fontId="2" fillId="0" borderId="5" xfId="1" applyNumberFormat="1" applyFont="1" applyBorder="1" applyAlignment="1">
      <alignment vertical="center"/>
    </xf>
    <xf numFmtId="0" fontId="2" fillId="0" borderId="5" xfId="2" applyFont="1" applyBorder="1" applyAlignment="1">
      <alignment vertical="center"/>
    </xf>
    <xf numFmtId="0" fontId="10" fillId="0" borderId="6" xfId="3" applyFont="1" applyBorder="1" applyAlignment="1">
      <alignment horizontal="left" vertical="center"/>
    </xf>
    <xf numFmtId="0" fontId="10" fillId="0" borderId="5" xfId="2" applyFont="1" applyBorder="1" applyAlignment="1">
      <alignment vertical="center" wrapText="1"/>
    </xf>
    <xf numFmtId="164" fontId="10" fillId="0" borderId="5" xfId="1" applyNumberFormat="1" applyFont="1" applyBorder="1" applyAlignment="1">
      <alignment horizontal="center" vertical="center"/>
    </xf>
    <xf numFmtId="0" fontId="2" fillId="0" borderId="5" xfId="2" applyFont="1" applyBorder="1" applyAlignment="1">
      <alignment horizontal="left" vertical="center"/>
    </xf>
    <xf numFmtId="164" fontId="10" fillId="0" borderId="5" xfId="1" applyNumberFormat="1" applyFont="1" applyBorder="1" applyAlignment="1">
      <alignment vertical="center" wrapText="1"/>
    </xf>
    <xf numFmtId="0" fontId="11" fillId="0" borderId="5" xfId="2" applyFont="1" applyBorder="1" applyAlignment="1">
      <alignment vertical="center" wrapText="1"/>
    </xf>
    <xf numFmtId="3" fontId="10" fillId="0" borderId="5" xfId="2" applyNumberFormat="1" applyFont="1" applyBorder="1" applyAlignment="1">
      <alignment vertical="center" wrapText="1"/>
    </xf>
    <xf numFmtId="0" fontId="12" fillId="0" borderId="5" xfId="2" applyFont="1" applyBorder="1" applyAlignment="1">
      <alignment horizontal="left" vertical="center"/>
    </xf>
    <xf numFmtId="164" fontId="10" fillId="0" borderId="5" xfId="1" applyNumberFormat="1" applyFont="1" applyBorder="1" applyAlignment="1">
      <alignment vertical="center"/>
    </xf>
    <xf numFmtId="164" fontId="13" fillId="0" borderId="5" xfId="1" applyNumberFormat="1" applyFont="1" applyBorder="1" applyAlignment="1">
      <alignment vertical="center"/>
    </xf>
    <xf numFmtId="0" fontId="14" fillId="0" borderId="0" xfId="3" applyFont="1"/>
    <xf numFmtId="0" fontId="15" fillId="0" borderId="0" xfId="3" applyFont="1"/>
    <xf numFmtId="0" fontId="2" fillId="0" borderId="0" xfId="2" applyFont="1"/>
    <xf numFmtId="0" fontId="16" fillId="0" borderId="0" xfId="2" applyFont="1"/>
    <xf numFmtId="0" fontId="17" fillId="0" borderId="0" xfId="2" applyFont="1"/>
    <xf numFmtId="0" fontId="5" fillId="0" borderId="0" xfId="3" applyFont="1"/>
    <xf numFmtId="0" fontId="3" fillId="0" borderId="0" xfId="2" applyFont="1" applyAlignment="1">
      <alignment vertical="top"/>
    </xf>
    <xf numFmtId="0" fontId="16" fillId="0" borderId="0" xfId="2" applyFont="1" applyAlignment="1">
      <alignment horizontal="center"/>
    </xf>
    <xf numFmtId="0" fontId="10" fillId="0" borderId="5" xfId="2" applyFont="1" applyBorder="1" applyAlignment="1">
      <alignment horizontal="left" vertical="center"/>
    </xf>
    <xf numFmtId="0" fontId="10" fillId="0" borderId="5" xfId="2" applyFont="1" applyBorder="1" applyAlignment="1">
      <alignment horizontal="left" vertical="center" wrapText="1"/>
    </xf>
    <xf numFmtId="0" fontId="2" fillId="0" borderId="0" xfId="2" applyFont="1" applyAlignment="1">
      <alignment horizontal="center" vertical="top"/>
    </xf>
    <xf numFmtId="164" fontId="2" fillId="0" borderId="0" xfId="2" applyNumberFormat="1" applyFont="1" applyAlignment="1">
      <alignment vertical="center"/>
    </xf>
    <xf numFmtId="0" fontId="15" fillId="0" borderId="11" xfId="3" applyFont="1" applyBorder="1" applyAlignment="1">
      <alignment horizontal="left"/>
    </xf>
    <xf numFmtId="0" fontId="17" fillId="0" borderId="0" xfId="2" applyFont="1" applyAlignment="1">
      <alignment horizontal="left"/>
    </xf>
    <xf numFmtId="0" fontId="7" fillId="2" borderId="2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10" fillId="0" borderId="6" xfId="2" applyFont="1" applyBorder="1" applyAlignment="1">
      <alignment vertical="center" wrapText="1"/>
    </xf>
    <xf numFmtId="0" fontId="10" fillId="0" borderId="7" xfId="2" applyFont="1" applyBorder="1" applyAlignment="1">
      <alignment vertical="center" wrapText="1"/>
    </xf>
    <xf numFmtId="0" fontId="10" fillId="0" borderId="2" xfId="2" applyFont="1" applyBorder="1" applyAlignment="1">
      <alignment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textRotation="180"/>
    </xf>
    <xf numFmtId="0" fontId="2" fillId="0" borderId="7" xfId="2" applyFont="1" applyBorder="1" applyAlignment="1">
      <alignment horizontal="center" vertical="center" textRotation="180"/>
    </xf>
    <xf numFmtId="0" fontId="2" fillId="0" borderId="2" xfId="2" applyFont="1" applyBorder="1" applyAlignment="1">
      <alignment horizontal="center" vertical="center" textRotation="180"/>
    </xf>
    <xf numFmtId="0" fontId="5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2" fillId="0" borderId="6" xfId="2" applyFont="1" applyBorder="1" applyAlignment="1">
      <alignment horizontal="left" vertical="center" wrapText="1"/>
    </xf>
    <xf numFmtId="0" fontId="2" fillId="0" borderId="7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center" wrapText="1"/>
    </xf>
  </cellXfs>
  <cellStyles count="4">
    <cellStyle name="จุลภาค 2" xfId="1" xr:uid="{00000000-0005-0000-0000-000031000000}"/>
    <cellStyle name="ปกติ" xfId="0" builtinId="0"/>
    <cellStyle name="ปกติ 2" xfId="2" xr:uid="{00000000-0005-0000-0000-000032000000}"/>
    <cellStyle name="ปกติ 2 2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409575</xdr:colOff>
      <xdr:row>24</xdr:row>
      <xdr:rowOff>219075</xdr:rowOff>
    </xdr:from>
    <xdr:to>
      <xdr:col>7</xdr:col>
      <xdr:colOff>280811</xdr:colOff>
      <xdr:row>26</xdr:row>
      <xdr:rowOff>114300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49189F8-069D-4449-8B5A-F7DFDEB38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5715000"/>
          <a:ext cx="1271411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view="pageLayout" zoomScaleNormal="100" workbookViewId="0">
      <selection activeCell="I27" sqref="I27"/>
    </sheetView>
  </sheetViews>
  <sheetFormatPr defaultColWidth="8.85546875" defaultRowHeight="18.75"/>
  <cols>
    <col min="1" max="1" width="5.140625" style="5" customWidth="1"/>
    <col min="2" max="2" width="22.28515625" style="5" customWidth="1"/>
    <col min="3" max="3" width="30.85546875" style="5" customWidth="1"/>
    <col min="4" max="4" width="9.28515625" style="5" customWidth="1"/>
    <col min="5" max="7" width="6.5703125" style="5" customWidth="1"/>
    <col min="8" max="8" width="7.42578125" style="5" customWidth="1"/>
    <col min="9" max="9" width="28" style="6" customWidth="1"/>
    <col min="10" max="16384" width="8.85546875" style="5"/>
  </cols>
  <sheetData>
    <row r="1" spans="1:10" s="1" customFormat="1" ht="21" customHeight="1">
      <c r="A1" s="48" t="s">
        <v>49</v>
      </c>
      <c r="B1" s="48"/>
      <c r="C1" s="48"/>
      <c r="D1" s="48"/>
      <c r="E1" s="48"/>
      <c r="F1" s="48"/>
      <c r="G1" s="48"/>
      <c r="H1" s="48"/>
      <c r="I1" s="48"/>
    </row>
    <row r="2" spans="1:10" s="1" customFormat="1" ht="21" customHeight="1">
      <c r="A2" s="48" t="s">
        <v>54</v>
      </c>
      <c r="B2" s="48"/>
      <c r="C2" s="48"/>
      <c r="D2" s="48"/>
      <c r="E2" s="48"/>
      <c r="F2" s="48"/>
      <c r="G2" s="48"/>
      <c r="H2" s="48"/>
      <c r="I2" s="48"/>
    </row>
    <row r="3" spans="1:10" s="1" customFormat="1" ht="20.25" customHeight="1">
      <c r="A3" s="49" t="s">
        <v>58</v>
      </c>
      <c r="B3" s="49"/>
      <c r="C3" s="49"/>
      <c r="D3" s="49"/>
      <c r="E3" s="49"/>
      <c r="F3" s="49"/>
      <c r="G3" s="49"/>
      <c r="H3" s="49"/>
      <c r="I3" s="49"/>
    </row>
    <row r="4" spans="1:10" s="1" customFormat="1" ht="19.899999999999999" customHeight="1">
      <c r="A4" s="35" t="s">
        <v>0</v>
      </c>
      <c r="B4" s="37" t="s">
        <v>1</v>
      </c>
      <c r="C4" s="37" t="s">
        <v>2</v>
      </c>
      <c r="D4" s="50" t="s">
        <v>3</v>
      </c>
      <c r="E4" s="51"/>
      <c r="F4" s="51"/>
      <c r="G4" s="52"/>
      <c r="H4" s="43" t="s">
        <v>4</v>
      </c>
      <c r="I4" s="37" t="s">
        <v>5</v>
      </c>
    </row>
    <row r="5" spans="1:10" s="1" customFormat="1" ht="13.9" customHeight="1">
      <c r="A5" s="36"/>
      <c r="B5" s="38"/>
      <c r="C5" s="38"/>
      <c r="D5" s="36" t="s">
        <v>6</v>
      </c>
      <c r="E5" s="42" t="s">
        <v>7</v>
      </c>
      <c r="F5" s="36" t="s">
        <v>8</v>
      </c>
      <c r="G5" s="36" t="s">
        <v>9</v>
      </c>
      <c r="H5" s="44"/>
      <c r="I5" s="38"/>
    </row>
    <row r="6" spans="1:10" s="1" customFormat="1" ht="13.9" customHeight="1">
      <c r="A6" s="36"/>
      <c r="B6" s="38"/>
      <c r="C6" s="38"/>
      <c r="D6" s="36"/>
      <c r="E6" s="42"/>
      <c r="F6" s="36"/>
      <c r="G6" s="36"/>
      <c r="H6" s="44"/>
      <c r="I6" s="38"/>
    </row>
    <row r="7" spans="1:10" s="2" customFormat="1" ht="18" customHeight="1">
      <c r="A7" s="7">
        <v>1</v>
      </c>
      <c r="B7" s="8" t="s">
        <v>10</v>
      </c>
      <c r="C7" s="39" t="s">
        <v>11</v>
      </c>
      <c r="D7" s="9">
        <v>150000</v>
      </c>
      <c r="E7" s="9"/>
      <c r="F7" s="10"/>
      <c r="G7" s="10"/>
      <c r="H7" s="45" t="s">
        <v>55</v>
      </c>
      <c r="I7" s="56" t="s">
        <v>50</v>
      </c>
    </row>
    <row r="8" spans="1:10" s="2" customFormat="1" ht="18" customHeight="1">
      <c r="A8" s="7">
        <v>2</v>
      </c>
      <c r="B8" s="8" t="s">
        <v>12</v>
      </c>
      <c r="C8" s="40"/>
      <c r="D8" s="9">
        <v>13400</v>
      </c>
      <c r="E8" s="9"/>
      <c r="F8" s="10"/>
      <c r="G8" s="10"/>
      <c r="H8" s="46"/>
      <c r="I8" s="57"/>
    </row>
    <row r="9" spans="1:10" s="2" customFormat="1" ht="18" customHeight="1">
      <c r="A9" s="7">
        <v>3</v>
      </c>
      <c r="B9" s="8" t="s">
        <v>13</v>
      </c>
      <c r="C9" s="40"/>
      <c r="D9" s="9">
        <v>15000</v>
      </c>
      <c r="E9" s="9"/>
      <c r="F9" s="10"/>
      <c r="G9" s="10"/>
      <c r="H9" s="46"/>
      <c r="I9" s="57"/>
    </row>
    <row r="10" spans="1:10" s="2" customFormat="1" ht="18" customHeight="1">
      <c r="A10" s="7">
        <v>4</v>
      </c>
      <c r="B10" s="8" t="s">
        <v>53</v>
      </c>
      <c r="C10" s="40"/>
      <c r="D10" s="9">
        <v>40000</v>
      </c>
      <c r="E10" s="9"/>
      <c r="F10" s="10"/>
      <c r="G10" s="10"/>
      <c r="H10" s="46"/>
      <c r="I10" s="57"/>
    </row>
    <row r="11" spans="1:10" s="2" customFormat="1" ht="18" customHeight="1">
      <c r="A11" s="7">
        <v>5</v>
      </c>
      <c r="B11" s="8" t="s">
        <v>14</v>
      </c>
      <c r="C11" s="41"/>
      <c r="D11" s="9">
        <v>15000</v>
      </c>
      <c r="E11" s="9"/>
      <c r="F11" s="10"/>
      <c r="G11" s="10"/>
      <c r="H11" s="46"/>
      <c r="I11" s="58"/>
      <c r="J11" s="32"/>
    </row>
    <row r="12" spans="1:10" s="2" customFormat="1" ht="18" customHeight="1">
      <c r="A12" s="7">
        <v>6</v>
      </c>
      <c r="B12" s="11" t="s">
        <v>15</v>
      </c>
      <c r="C12" s="12" t="s">
        <v>16</v>
      </c>
      <c r="D12" s="13">
        <v>12000</v>
      </c>
      <c r="E12" s="13"/>
      <c r="F12" s="10"/>
      <c r="G12" s="10"/>
      <c r="H12" s="46"/>
      <c r="I12" s="14" t="s">
        <v>17</v>
      </c>
    </row>
    <row r="13" spans="1:10" s="2" customFormat="1" ht="18" customHeight="1">
      <c r="A13" s="7">
        <v>7</v>
      </c>
      <c r="B13" s="14" t="s">
        <v>18</v>
      </c>
      <c r="C13" s="8" t="s">
        <v>19</v>
      </c>
      <c r="D13" s="15">
        <f>467000+538400</f>
        <v>1005400</v>
      </c>
      <c r="E13" s="15"/>
      <c r="F13" s="16"/>
      <c r="G13" s="16"/>
      <c r="H13" s="46"/>
      <c r="I13" s="14" t="s">
        <v>20</v>
      </c>
    </row>
    <row r="14" spans="1:10" s="2" customFormat="1" ht="18" customHeight="1">
      <c r="A14" s="7">
        <v>8</v>
      </c>
      <c r="B14" s="14" t="s">
        <v>21</v>
      </c>
      <c r="C14" s="8" t="s">
        <v>19</v>
      </c>
      <c r="D14" s="15">
        <f>37200*2</f>
        <v>74400</v>
      </c>
      <c r="E14" s="15"/>
      <c r="F14" s="16"/>
      <c r="G14" s="16"/>
      <c r="H14" s="46"/>
      <c r="I14" s="14" t="s">
        <v>20</v>
      </c>
    </row>
    <row r="15" spans="1:10" s="2" customFormat="1" ht="18" customHeight="1">
      <c r="A15" s="7">
        <v>9</v>
      </c>
      <c r="B15" s="14" t="s">
        <v>22</v>
      </c>
      <c r="C15" s="8" t="s">
        <v>23</v>
      </c>
      <c r="D15" s="15">
        <f>400000+288000</f>
        <v>688000</v>
      </c>
      <c r="E15" s="15"/>
      <c r="F15" s="16"/>
      <c r="G15" s="16"/>
      <c r="H15" s="46"/>
      <c r="I15" s="14" t="s">
        <v>24</v>
      </c>
    </row>
    <row r="16" spans="1:10" s="2" customFormat="1" ht="18" customHeight="1">
      <c r="A16" s="7">
        <v>10</v>
      </c>
      <c r="B16" s="14" t="s">
        <v>25</v>
      </c>
      <c r="C16" s="8" t="s">
        <v>51</v>
      </c>
      <c r="D16" s="15">
        <f>30000*2</f>
        <v>60000</v>
      </c>
      <c r="E16" s="15"/>
      <c r="F16" s="16"/>
      <c r="G16" s="16"/>
      <c r="H16" s="46"/>
      <c r="I16" s="29" t="s">
        <v>52</v>
      </c>
    </row>
    <row r="17" spans="1:9" s="2" customFormat="1" ht="18" customHeight="1">
      <c r="A17" s="7">
        <v>11</v>
      </c>
      <c r="B17" s="14" t="s">
        <v>26</v>
      </c>
      <c r="C17" s="8" t="s">
        <v>27</v>
      </c>
      <c r="D17" s="15">
        <f>30000+20000</f>
        <v>50000</v>
      </c>
      <c r="E17" s="15"/>
      <c r="F17" s="16"/>
      <c r="G17" s="16"/>
      <c r="H17" s="46"/>
      <c r="I17" s="14" t="s">
        <v>28</v>
      </c>
    </row>
    <row r="18" spans="1:9" s="2" customFormat="1" ht="18" customHeight="1">
      <c r="A18" s="7">
        <v>12</v>
      </c>
      <c r="B18" s="14" t="s">
        <v>29</v>
      </c>
      <c r="C18" s="8" t="s">
        <v>30</v>
      </c>
      <c r="D18" s="15">
        <f>600000+600000</f>
        <v>1200000</v>
      </c>
      <c r="E18" s="15"/>
      <c r="F18" s="16"/>
      <c r="G18" s="16"/>
      <c r="H18" s="46"/>
      <c r="I18" s="14" t="s">
        <v>31</v>
      </c>
    </row>
    <row r="19" spans="1:9" s="2" customFormat="1" ht="18" customHeight="1">
      <c r="A19" s="7">
        <v>13</v>
      </c>
      <c r="B19" s="14" t="s">
        <v>32</v>
      </c>
      <c r="C19" s="17" t="s">
        <v>33</v>
      </c>
      <c r="D19" s="15">
        <f>50000+50000</f>
        <v>100000</v>
      </c>
      <c r="E19" s="15"/>
      <c r="F19" s="16"/>
      <c r="G19" s="16"/>
      <c r="H19" s="46"/>
      <c r="I19" s="30" t="s">
        <v>34</v>
      </c>
    </row>
    <row r="20" spans="1:9" s="2" customFormat="1" ht="18" customHeight="1">
      <c r="A20" s="7">
        <v>14</v>
      </c>
      <c r="B20" s="18" t="s">
        <v>35</v>
      </c>
      <c r="C20" s="17" t="s">
        <v>33</v>
      </c>
      <c r="D20" s="15">
        <f>25900*2</f>
        <v>51800</v>
      </c>
      <c r="E20" s="15"/>
      <c r="F20" s="16"/>
      <c r="G20" s="16"/>
      <c r="H20" s="46"/>
      <c r="I20" s="30" t="s">
        <v>34</v>
      </c>
    </row>
    <row r="21" spans="1:9" s="2" customFormat="1" ht="18" customHeight="1">
      <c r="A21" s="7">
        <v>15</v>
      </c>
      <c r="B21" s="14" t="s">
        <v>36</v>
      </c>
      <c r="C21" s="8" t="s">
        <v>37</v>
      </c>
      <c r="D21" s="19">
        <f>50000+50000</f>
        <v>100000</v>
      </c>
      <c r="E21" s="19"/>
      <c r="F21" s="10"/>
      <c r="G21" s="10"/>
      <c r="H21" s="46"/>
      <c r="I21" s="14" t="s">
        <v>38</v>
      </c>
    </row>
    <row r="22" spans="1:9" s="2" customFormat="1" ht="18" customHeight="1">
      <c r="A22" s="7">
        <v>16</v>
      </c>
      <c r="B22" s="14" t="s">
        <v>39</v>
      </c>
      <c r="C22" s="17" t="s">
        <v>40</v>
      </c>
      <c r="D22" s="19">
        <f>20000+10000</f>
        <v>30000</v>
      </c>
      <c r="E22" s="19"/>
      <c r="F22" s="10"/>
      <c r="G22" s="10"/>
      <c r="H22" s="46"/>
      <c r="I22" s="30" t="s">
        <v>41</v>
      </c>
    </row>
    <row r="23" spans="1:9" s="2" customFormat="1" ht="18" customHeight="1">
      <c r="A23" s="7">
        <v>17</v>
      </c>
      <c r="B23" s="14" t="s">
        <v>42</v>
      </c>
      <c r="C23" s="8" t="s">
        <v>43</v>
      </c>
      <c r="D23" s="19">
        <f>186000+228500</f>
        <v>414500</v>
      </c>
      <c r="E23" s="19"/>
      <c r="F23" s="10"/>
      <c r="G23" s="10"/>
      <c r="H23" s="46"/>
      <c r="I23" s="14" t="s">
        <v>44</v>
      </c>
    </row>
    <row r="24" spans="1:9" s="2" customFormat="1" ht="18" customHeight="1">
      <c r="A24" s="53" t="s">
        <v>45</v>
      </c>
      <c r="B24" s="54"/>
      <c r="C24" s="55"/>
      <c r="D24" s="20">
        <f>SUM(D7:D23)</f>
        <v>4019500</v>
      </c>
      <c r="E24" s="20"/>
      <c r="F24" s="10"/>
      <c r="G24" s="10"/>
      <c r="H24" s="47"/>
      <c r="I24" s="14"/>
    </row>
    <row r="25" spans="1:9" ht="25.9" customHeight="1">
      <c r="D25" s="21"/>
      <c r="E25" s="22"/>
      <c r="F25" s="33" t="s">
        <v>46</v>
      </c>
      <c r="G25" s="33"/>
      <c r="H25" s="23"/>
    </row>
    <row r="26" spans="1:9" ht="22.9" customHeight="1">
      <c r="A26" s="4"/>
      <c r="B26" s="4"/>
      <c r="C26" s="4"/>
      <c r="D26" s="24"/>
      <c r="E26" s="25" t="s">
        <v>47</v>
      </c>
      <c r="F26" s="26"/>
      <c r="G26" s="22"/>
      <c r="H26" s="23"/>
    </row>
    <row r="27" spans="1:9" s="3" customFormat="1" ht="19.149999999999999" customHeight="1">
      <c r="C27" s="27"/>
      <c r="D27" s="24"/>
      <c r="E27" s="25"/>
      <c r="F27" s="34" t="s">
        <v>56</v>
      </c>
      <c r="G27" s="34"/>
      <c r="H27" s="34"/>
      <c r="I27"/>
    </row>
    <row r="28" spans="1:9" s="3" customFormat="1" ht="16.899999999999999" customHeight="1">
      <c r="C28" s="27"/>
      <c r="D28" s="24"/>
      <c r="E28" s="25"/>
      <c r="F28" s="34" t="s">
        <v>57</v>
      </c>
      <c r="G28" s="34"/>
      <c r="H28" s="25"/>
      <c r="I28" s="31"/>
    </row>
    <row r="29" spans="1:9" ht="21">
      <c r="D29" s="24"/>
      <c r="E29" s="24"/>
      <c r="F29" s="24"/>
      <c r="G29" s="21"/>
    </row>
    <row r="30" spans="1:9" ht="21">
      <c r="D30" s="28" t="s">
        <v>48</v>
      </c>
      <c r="E30" s="28"/>
      <c r="F30" s="24"/>
      <c r="G30" s="21"/>
    </row>
    <row r="31" spans="1:9" ht="21">
      <c r="D31" s="24"/>
      <c r="E31" s="24"/>
      <c r="F31" s="24"/>
      <c r="G31" s="21"/>
    </row>
    <row r="38" spans="1:9" s="4" customFormat="1" ht="24">
      <c r="A38" s="5"/>
      <c r="B38" s="5"/>
      <c r="C38" s="5"/>
      <c r="D38" s="5"/>
      <c r="E38" s="5"/>
      <c r="F38" s="5"/>
      <c r="G38" s="5"/>
      <c r="H38" s="5"/>
      <c r="I38" s="6"/>
    </row>
    <row r="46" spans="1:9" ht="14.25" customHeight="1"/>
    <row r="47" spans="1:9" ht="14.25" customHeight="1"/>
    <row r="48" spans="1:9" ht="14.25" customHeight="1"/>
  </sheetData>
  <mergeCells count="20">
    <mergeCell ref="A1:I1"/>
    <mergeCell ref="A2:I2"/>
    <mergeCell ref="A3:I3"/>
    <mergeCell ref="D4:G4"/>
    <mergeCell ref="A24:C24"/>
    <mergeCell ref="I4:I6"/>
    <mergeCell ref="I7:I11"/>
    <mergeCell ref="F25:G25"/>
    <mergeCell ref="F27:H27"/>
    <mergeCell ref="F28:G28"/>
    <mergeCell ref="A4:A6"/>
    <mergeCell ref="B4:B6"/>
    <mergeCell ref="C4:C6"/>
    <mergeCell ref="C7:C11"/>
    <mergeCell ref="D5:D6"/>
    <mergeCell ref="E5:E6"/>
    <mergeCell ref="F5:F6"/>
    <mergeCell ref="G5:G6"/>
    <mergeCell ref="H4:H6"/>
    <mergeCell ref="H7:H24"/>
  </mergeCells>
  <pageMargins left="0.70866141732283505" right="0.31496062992126" top="0.31496062992126" bottom="0.15748031496063" header="0.31496062992126" footer="0.31496062992126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แผนการใช้จ่าย68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REBUILD MK.II</dc:creator>
  <cp:lastModifiedBy>วิรัตน์ อ่อนคำ</cp:lastModifiedBy>
  <cp:lastPrinted>2025-04-22T02:09:52Z</cp:lastPrinted>
  <dcterms:created xsi:type="dcterms:W3CDTF">2025-03-07T08:40:00Z</dcterms:created>
  <dcterms:modified xsi:type="dcterms:W3CDTF">2025-07-03T09:40:11Z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980B2DD9931E49FCAF7968AF02B4B734_13</vt:lpwstr>
  </property>
  <property fmtid="{D5CDD505-2E9C-101B-9397-08002B2CF9AE}" pid="3" name="KSOProductBuildVer">
    <vt:lpwstr>1054-12.2.0.20326</vt:lpwstr>
  </property>
</Properties>
</file>