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A53AA2-C147-4451-ABA3-CAF0EA29C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G20" i="1"/>
  <c r="F21" i="1"/>
  <c r="G25" i="1"/>
  <c r="F25" i="1"/>
  <c r="D24" i="1"/>
  <c r="D26" i="1" s="1"/>
  <c r="F34" i="1"/>
  <c r="E24" i="1"/>
  <c r="E26" i="1"/>
  <c r="H22" i="1"/>
  <c r="I22" i="1"/>
  <c r="H10" i="1"/>
  <c r="I11" i="1" l="1"/>
  <c r="I13" i="1"/>
  <c r="I14" i="1"/>
  <c r="I15" i="1"/>
  <c r="I16" i="1"/>
  <c r="I17" i="1"/>
  <c r="I18" i="1"/>
  <c r="I19" i="1"/>
  <c r="I20" i="1"/>
  <c r="I21" i="1"/>
  <c r="I23" i="1"/>
  <c r="I25" i="1"/>
  <c r="I31" i="1"/>
  <c r="I33" i="1"/>
  <c r="I10" i="1"/>
  <c r="H11" i="1"/>
  <c r="H13" i="1"/>
  <c r="H14" i="1"/>
  <c r="H15" i="1"/>
  <c r="H16" i="1"/>
  <c r="H17" i="1"/>
  <c r="H18" i="1"/>
  <c r="H19" i="1"/>
  <c r="H20" i="1"/>
  <c r="H21" i="1"/>
  <c r="H23" i="1"/>
  <c r="H25" i="1"/>
  <c r="H31" i="1"/>
  <c r="H33" i="1"/>
  <c r="E34" i="1"/>
  <c r="G24" i="1"/>
  <c r="G26" i="1" s="1"/>
  <c r="F24" i="1"/>
  <c r="F26" i="1" s="1"/>
  <c r="G34" i="1"/>
  <c r="D34" i="1"/>
  <c r="H34" i="1" l="1"/>
  <c r="I26" i="1"/>
  <c r="H26" i="1"/>
  <c r="H24" i="1"/>
  <c r="I24" i="1"/>
  <c r="I34" i="1"/>
</calcChain>
</file>

<file path=xl/sharedStrings.xml><?xml version="1.0" encoding="utf-8"?>
<sst xmlns="http://schemas.openxmlformats.org/spreadsheetml/2006/main" count="94" uniqueCount="68">
  <si>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</si>
  <si>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</si>
  <si>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</si>
  <si>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</si>
  <si>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</si>
  <si>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</si>
  <si>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</si>
  <si>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</si>
  <si>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</si>
  <si>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</si>
  <si>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</si>
  <si>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</si>
  <si>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</si>
  <si>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</si>
  <si>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</si>
  <si>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</si>
  <si>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</si>
  <si>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</si>
  <si>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</si>
  <si>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</si>
  <si>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</si>
  <si>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</si>
  <si>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</si>
  <si>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</si>
  <si>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</si>
  <si>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</si>
  <si>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</si>
  <si>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</si>
  <si>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</si>
  <si>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</si>
  <si>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</si>
  <si>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</si>
  <si>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</si>
  <si>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)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</si>
  <si>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</si>
  <si>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</si>
  <si>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</si>
  <si>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</si>
  <si>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</si>
  <si>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</si>
  <si>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</si>
  <si>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(ต.ค.-ธ.ค.68)</t>
  </si>
  <si>
    <t>ม.ค.-มี.ค.69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</si>
  <si>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</si>
  <si>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</si>
  <si>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</si>
  <si>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</si>
  <si>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>เบิกจ่ายตามภารกิจ ,จำนวนปริมาณงาน, งานเร่งด่วนพิเศษ</t>
  </si>
  <si>
    <t>เบิกตามคดีที่ส่งฟ้องอัยการ</t>
  </si>
  <si>
    <t>เบิกจ่ายตามภารกิจ</t>
  </si>
  <si>
    <t>ปรนนิบัติบำรุงให้ใช้งานได้อย่างถูกต้อง</t>
  </si>
  <si>
    <t>ทำสัญญาแจ้งทำความสะอาด</t>
  </si>
  <si>
    <t xml:space="preserve">เบี้ยประชุมกรรมการ </t>
  </si>
  <si>
    <t>จัดซื้อจัดจ้างตามภารกิจ</t>
  </si>
  <si>
    <t>เบิกจ่ายน้ำมันอย่างเพียงพอตามภารกิจ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</si>
  <si>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</si>
  <si>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</si>
  <si>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 xml:space="preserve">รายงานผลการใช้จ่ายงบประมาณ ไตรมาส 1-2
สถานีตำรวจภูธรพบพระ
ประจำปีงบประมาณ พ.ศ. 2569  ไตรมาส 1-2 </t>
  </si>
  <si>
    <t>เบิกจ่ายครบถ้วน</t>
  </si>
  <si>
    <t>เบิกจ่ายงบประมาณตามภารกิจ</t>
  </si>
  <si>
    <t>-</t>
  </si>
  <si>
    <t>น้ำมันรถยนต์+รถจักรยานยนต์</t>
  </si>
  <si>
    <t xml:space="preserve">    สว.อก.สภ.พบพระ</t>
  </si>
  <si>
    <t xml:space="preserve">       ผกก.สภ.พบพระ</t>
  </si>
  <si>
    <t>(        ทิพย์ โพธิ์ทอง</t>
  </si>
  <si>
    <t>(       อนุสรณ์ ดังก้อง</t>
  </si>
  <si>
    <t xml:space="preserve">        ทิพย์ โพธิ์ทอง</t>
  </si>
  <si>
    <t xml:space="preserve">        อนุสรณ์ ดังก้อง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</si>
</sst>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3" xfId="2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5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6" xfId="0" applyFont="1" applyFill="1" applyBorder="1"/>
    <xf numFmtId="0" fontId="2" fillId="3" borderId="5" xfId="0" applyFont="1" applyFill="1" applyBorder="1"/>
    <xf numFmtId="0" fontId="2" fillId="5" borderId="12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64" fontId="9" fillId="0" borderId="6" xfId="1" applyNumberFormat="1" applyFont="1" applyBorder="1"/>
    <xf numFmtId="165" fontId="2" fillId="0" borderId="6" xfId="1" applyNumberFormat="1" applyFont="1" applyBorder="1" applyAlignment="1">
      <alignment vertical="center" wrapText="1"/>
    </xf>
    <xf numFmtId="165" fontId="10" fillId="0" borderId="6" xfId="3" applyNumberFormat="1" applyFont="1" applyBorder="1"/>
    <xf numFmtId="165" fontId="10" fillId="0" borderId="6" xfId="1" applyNumberFormat="1" applyFont="1" applyBorder="1"/>
    <xf numFmtId="165" fontId="10" fillId="0" borderId="6" xfId="1" applyNumberFormat="1" applyFont="1" applyBorder="1" applyAlignment="1">
      <alignment horizontal="right"/>
    </xf>
    <xf numFmtId="165" fontId="2" fillId="0" borderId="6" xfId="1" applyNumberFormat="1" applyFont="1" applyBorder="1"/>
    <xf numFmtId="165" fontId="2" fillId="7" borderId="6" xfId="1" applyNumberFormat="1" applyFont="1" applyFill="1" applyBorder="1"/>
    <xf numFmtId="165" fontId="10" fillId="7" borderId="6" xfId="3" applyNumberFormat="1" applyFont="1" applyFill="1" applyBorder="1"/>
    <xf numFmtId="165" fontId="10" fillId="7" borderId="6" xfId="1" applyNumberFormat="1" applyFont="1" applyFill="1" applyBorder="1"/>
    <xf numFmtId="165" fontId="3" fillId="7" borderId="6" xfId="1" applyNumberFormat="1" applyFont="1" applyFill="1" applyBorder="1"/>
    <xf numFmtId="165" fontId="2" fillId="5" borderId="6" xfId="1" applyNumberFormat="1" applyFont="1" applyFill="1" applyBorder="1"/>
    <xf numFmtId="165" fontId="10" fillId="5" borderId="6" xfId="3" applyNumberFormat="1" applyFont="1" applyFill="1" applyBorder="1"/>
    <xf numFmtId="165" fontId="2" fillId="4" borderId="6" xfId="1" applyNumberFormat="1" applyFont="1" applyFill="1" applyBorder="1"/>
    <xf numFmtId="165" fontId="10" fillId="4" borderId="6" xfId="3" applyNumberFormat="1" applyFont="1" applyFill="1" applyBorder="1"/>
    <xf numFmtId="165" fontId="2" fillId="10" borderId="6" xfId="1" applyNumberFormat="1" applyFont="1" applyFill="1" applyBorder="1"/>
    <xf numFmtId="165" fontId="10" fillId="10" borderId="6" xfId="3" applyNumberFormat="1" applyFont="1" applyFill="1" applyBorder="1"/>
    <xf numFmtId="165" fontId="3" fillId="7" borderId="6" xfId="1" applyNumberFormat="1" applyFont="1" applyFill="1" applyBorder="1" applyAlignment="1">
      <alignment vertical="center" wrapText="1"/>
    </xf>
    <xf numFmtId="165" fontId="10" fillId="7" borderId="6" xfId="1" applyNumberFormat="1" applyFont="1" applyFill="1" applyBorder="1" applyAlignment="1">
      <alignment horizontal="right"/>
    </xf>
    <xf numFmtId="164" fontId="9" fillId="7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9" xfId="0" applyFont="1" applyFill="1" applyBorder="1"/>
    <xf numFmtId="0" fontId="2" fillId="0" borderId="0" xfId="0" applyFont="1"/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14" fillId="11" borderId="0" xfId="0" applyFont="1" applyFill="1"/>
    <xf numFmtId="0" fontId="2" fillId="11" borderId="0" xfId="0" applyFont="1" applyFill="1"/>
    <xf numFmtId="0" fontId="11" fillId="11" borderId="0" xfId="0" applyFont="1" applyFill="1"/>
    <xf numFmtId="0" fontId="15" fillId="10" borderId="0" xfId="0" applyFont="1" applyFill="1"/>
    <xf numFmtId="0" fontId="16" fillId="10" borderId="0" xfId="0" applyFont="1" applyFill="1"/>
    <xf numFmtId="0" fontId="15" fillId="4" borderId="0" xfId="0" applyFont="1" applyFill="1"/>
    <xf numFmtId="43" fontId="2" fillId="5" borderId="6" xfId="1" applyFont="1" applyFill="1" applyBorder="1" applyAlignment="1">
      <alignment horizontal="center"/>
    </xf>
    <xf numFmtId="43" fontId="2" fillId="0" borderId="6" xfId="1" applyFont="1" applyBorder="1" applyAlignment="1">
      <alignment vertical="center" wrapText="1"/>
    </xf>
    <xf numFmtId="3" fontId="2" fillId="0" borderId="6" xfId="0" applyNumberFormat="1" applyFont="1" applyBorder="1" applyAlignment="1">
      <alignment horizontal="left" vertical="top" wrapText="1"/>
    </xf>
    <xf numFmtId="0" fontId="2" fillId="6" borderId="6" xfId="0" applyFont="1" applyFill="1" applyBorder="1"/>
    <xf numFmtId="165" fontId="2" fillId="6" borderId="6" xfId="1" applyNumberFormat="1" applyFont="1" applyFill="1" applyBorder="1"/>
    <xf numFmtId="43" fontId="2" fillId="0" borderId="6" xfId="1" applyFont="1" applyBorder="1" applyAlignment="1">
      <alignment horizontal="center" vertical="center" wrapText="1"/>
    </xf>
    <xf numFmtId="165" fontId="10" fillId="6" borderId="6" xfId="3" applyNumberFormat="1" applyFont="1" applyFill="1" applyBorder="1"/>
    <xf numFmtId="165" fontId="10" fillId="6" borderId="6" xfId="1" applyNumberFormat="1" applyFont="1" applyFill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7"/>
  <sheetViews>
    <sheetView tabSelected="1" topLeftCell="A22" zoomScale="89" zoomScaleNormal="89" workbookViewId="0">
      <selection activeCell="L38" sqref="L38"/>
    </sheetView>
  </sheetViews>
  <sheetFormatPr defaultColWidth="12.625" defaultRowHeight="15" customHeight="1" x14ac:dyDescent="0.5"/>
  <cols>
    <col min="1" max="1" width="7.125" style="4" customWidth="1"/>
    <col min="2" max="2" width="29.25" style="4" customWidth="1"/>
    <col min="3" max="3" width="24.875" style="4" customWidth="1"/>
    <col min="4" max="4" width="12.875" style="4" customWidth="1"/>
    <col min="5" max="5" width="16.375" style="4" customWidth="1"/>
    <col min="6" max="6" width="12.875" style="4" customWidth="1"/>
    <col min="7" max="8" width="13.625" style="4" customWidth="1"/>
    <col min="9" max="9" width="11" style="4" customWidth="1"/>
    <col min="10" max="10" width="50.625" style="4" customWidth="1"/>
    <col min="11" max="14" width="11.875" style="4" customWidth="1"/>
    <col min="15" max="16384" width="12.625" style="4"/>
  </cols>
  <sheetData>
    <row r="1" spans="1:10" s="37" customFormat="1" ht="26.45" customHeight="1" x14ac:dyDescent="0.5">
      <c r="A1" s="80" t="s">
        <v>57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37" customFormat="1" ht="26.45" customHeight="1" x14ac:dyDescent="0.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0" s="37" customFormat="1" ht="26.45" customHeight="1" x14ac:dyDescent="0.5">
      <c r="A3" s="82"/>
      <c r="B3" s="81"/>
      <c r="C3" s="82"/>
      <c r="D3" s="82"/>
      <c r="E3" s="83"/>
      <c r="F3" s="83"/>
      <c r="G3" s="83"/>
      <c r="H3" s="83"/>
      <c r="I3" s="83"/>
      <c r="J3" s="82"/>
    </row>
    <row r="4" spans="1:10" ht="25.5" customHeight="1" x14ac:dyDescent="0.5">
      <c r="A4" s="84" t="s">
        <v>17</v>
      </c>
      <c r="B4" s="86" t="s">
        <v>25</v>
      </c>
      <c r="C4" s="89" t="s">
        <v>26</v>
      </c>
      <c r="D4" s="91" t="s">
        <v>27</v>
      </c>
      <c r="E4" s="64"/>
      <c r="F4" s="94" t="s">
        <v>28</v>
      </c>
      <c r="G4" s="95"/>
      <c r="H4" s="39"/>
      <c r="I4" s="32"/>
      <c r="J4" s="91" t="s">
        <v>30</v>
      </c>
    </row>
    <row r="5" spans="1:10" ht="25.5" customHeight="1" x14ac:dyDescent="0.5">
      <c r="A5" s="85"/>
      <c r="B5" s="87"/>
      <c r="C5" s="90"/>
      <c r="D5" s="92"/>
      <c r="E5" s="62" t="s">
        <v>40</v>
      </c>
      <c r="F5" s="96"/>
      <c r="G5" s="97"/>
      <c r="H5" s="39" t="s">
        <v>37</v>
      </c>
      <c r="I5" s="33" t="s">
        <v>29</v>
      </c>
      <c r="J5" s="92"/>
    </row>
    <row r="6" spans="1:10" ht="25.5" customHeight="1" x14ac:dyDescent="0.5">
      <c r="A6" s="85"/>
      <c r="B6" s="88"/>
      <c r="C6" s="90"/>
      <c r="D6" s="93"/>
      <c r="E6" s="65"/>
      <c r="F6" s="98"/>
      <c r="G6" s="99"/>
      <c r="H6" s="38"/>
      <c r="I6" s="18"/>
      <c r="J6" s="93"/>
    </row>
    <row r="7" spans="1:10" ht="25.5" customHeight="1" thickBot="1" x14ac:dyDescent="0.55000000000000004">
      <c r="A7" s="17"/>
      <c r="B7" s="15" t="s">
        <v>22</v>
      </c>
      <c r="C7" s="17"/>
      <c r="D7" s="16"/>
      <c r="E7" s="16"/>
      <c r="F7" s="40" t="s">
        <v>36</v>
      </c>
      <c r="G7" s="40" t="s">
        <v>35</v>
      </c>
      <c r="H7" s="16"/>
      <c r="I7" s="16"/>
      <c r="J7" s="16"/>
    </row>
    <row r="8" spans="1:10" ht="28.35" customHeight="1" thickBot="1" x14ac:dyDescent="0.55000000000000004">
      <c r="A8" s="26"/>
      <c r="B8" s="10" t="s">
        <v>19</v>
      </c>
      <c r="C8" s="19"/>
      <c r="D8" s="20"/>
      <c r="E8" s="20"/>
      <c r="F8" s="72" t="s">
        <v>41</v>
      </c>
      <c r="G8" s="72" t="s">
        <v>42</v>
      </c>
      <c r="H8" s="20"/>
      <c r="I8" s="20"/>
      <c r="J8" s="20"/>
    </row>
    <row r="9" spans="1:10" ht="25.5" customHeight="1" x14ac:dyDescent="0.5">
      <c r="A9" s="27"/>
      <c r="B9" s="11" t="s">
        <v>14</v>
      </c>
      <c r="C9" s="21"/>
      <c r="D9" s="22"/>
      <c r="E9" s="22"/>
      <c r="F9" s="22"/>
      <c r="G9" s="22"/>
      <c r="H9" s="22"/>
      <c r="I9" s="22"/>
      <c r="J9" s="22"/>
    </row>
    <row r="10" spans="1:10" ht="25.5" customHeight="1" x14ac:dyDescent="0.5">
      <c r="A10" s="1">
        <v>1</v>
      </c>
      <c r="B10" s="2" t="s">
        <v>0</v>
      </c>
      <c r="C10" s="2" t="s">
        <v>47</v>
      </c>
      <c r="D10" s="73">
        <v>1300300</v>
      </c>
      <c r="E10" s="73">
        <v>1300300</v>
      </c>
      <c r="F10" s="78">
        <v>260000</v>
      </c>
      <c r="G10" s="79">
        <v>384000</v>
      </c>
      <c r="H10" s="45">
        <f>E10-F10-G10</f>
        <v>656300</v>
      </c>
      <c r="I10" s="41">
        <f>SUM(F10+G10)/E10*100</f>
        <v>49.52703222333308</v>
      </c>
      <c r="J10" s="34" t="s">
        <v>31</v>
      </c>
    </row>
    <row r="11" spans="1:10" ht="25.5" customHeight="1" x14ac:dyDescent="0.5">
      <c r="A11" s="1">
        <v>2</v>
      </c>
      <c r="B11" s="2" t="s">
        <v>9</v>
      </c>
      <c r="C11" s="2" t="s">
        <v>48</v>
      </c>
      <c r="D11" s="73">
        <v>110000</v>
      </c>
      <c r="E11" s="73">
        <v>110000</v>
      </c>
      <c r="F11" s="78">
        <v>33600</v>
      </c>
      <c r="G11" s="79">
        <v>54300</v>
      </c>
      <c r="H11" s="45">
        <f t="shared" ref="H11:H33" si="0">E11-F11-G11</f>
        <v>22100</v>
      </c>
      <c r="I11" s="41">
        <f t="shared" ref="I11:I34" si="1">SUM(F11+G11)/E11*100</f>
        <v>79.909090909090907</v>
      </c>
      <c r="J11" s="34" t="s">
        <v>31</v>
      </c>
    </row>
    <row r="12" spans="1:10" ht="25.5" customHeight="1" x14ac:dyDescent="0.5">
      <c r="A12" s="1">
        <v>3</v>
      </c>
      <c r="B12" s="2" t="s">
        <v>10</v>
      </c>
      <c r="C12" s="2" t="s">
        <v>48</v>
      </c>
      <c r="D12" s="77" t="s">
        <v>60</v>
      </c>
      <c r="E12" s="77" t="s">
        <v>60</v>
      </c>
      <c r="F12" s="78">
        <v>0</v>
      </c>
      <c r="G12" s="79">
        <v>0</v>
      </c>
      <c r="H12" s="45">
        <v>0</v>
      </c>
      <c r="I12" s="41">
        <v>0</v>
      </c>
      <c r="J12" s="34" t="s">
        <v>31</v>
      </c>
    </row>
    <row r="13" spans="1:10" ht="25.5" customHeight="1" x14ac:dyDescent="0.5">
      <c r="A13" s="1">
        <v>4</v>
      </c>
      <c r="B13" s="2" t="s">
        <v>11</v>
      </c>
      <c r="C13" s="2" t="s">
        <v>49</v>
      </c>
      <c r="D13" s="73">
        <v>10000</v>
      </c>
      <c r="E13" s="73">
        <v>10000</v>
      </c>
      <c r="F13" s="78">
        <v>1500</v>
      </c>
      <c r="G13" s="79">
        <v>2500</v>
      </c>
      <c r="H13" s="45">
        <f t="shared" si="0"/>
        <v>6000</v>
      </c>
      <c r="I13" s="41">
        <f t="shared" si="1"/>
        <v>40</v>
      </c>
      <c r="J13" s="34" t="s">
        <v>31</v>
      </c>
    </row>
    <row r="14" spans="1:10" ht="25.5" customHeight="1" x14ac:dyDescent="0.5">
      <c r="A14" s="1">
        <v>5</v>
      </c>
      <c r="B14" s="2" t="s">
        <v>12</v>
      </c>
      <c r="C14" s="2" t="s">
        <v>49</v>
      </c>
      <c r="D14" s="73">
        <v>40000</v>
      </c>
      <c r="E14" s="73">
        <v>40000</v>
      </c>
      <c r="F14" s="78">
        <v>0</v>
      </c>
      <c r="G14" s="79">
        <v>20400</v>
      </c>
      <c r="H14" s="45">
        <f t="shared" si="0"/>
        <v>19600</v>
      </c>
      <c r="I14" s="41">
        <f t="shared" si="1"/>
        <v>51</v>
      </c>
      <c r="J14" s="34" t="s">
        <v>31</v>
      </c>
    </row>
    <row r="15" spans="1:10" ht="25.5" customHeight="1" x14ac:dyDescent="0.5">
      <c r="A15" s="1">
        <v>6</v>
      </c>
      <c r="B15" s="2" t="s">
        <v>1</v>
      </c>
      <c r="C15" s="2" t="s">
        <v>49</v>
      </c>
      <c r="D15" s="73">
        <v>777600</v>
      </c>
      <c r="E15" s="73">
        <v>777600</v>
      </c>
      <c r="F15" s="78">
        <v>233280</v>
      </c>
      <c r="G15" s="79">
        <v>233280</v>
      </c>
      <c r="H15" s="45">
        <f t="shared" si="0"/>
        <v>311040</v>
      </c>
      <c r="I15" s="41">
        <f t="shared" si="1"/>
        <v>60</v>
      </c>
      <c r="J15" s="34" t="s">
        <v>31</v>
      </c>
    </row>
    <row r="16" spans="1:10" ht="25.5" customHeight="1" x14ac:dyDescent="0.5">
      <c r="A16" s="1">
        <v>7</v>
      </c>
      <c r="B16" s="2" t="s">
        <v>2</v>
      </c>
      <c r="C16" s="2" t="s">
        <v>50</v>
      </c>
      <c r="D16" s="73">
        <v>14000</v>
      </c>
      <c r="E16" s="73">
        <v>14000</v>
      </c>
      <c r="F16" s="78">
        <v>0</v>
      </c>
      <c r="G16" s="79">
        <v>0</v>
      </c>
      <c r="H16" s="45">
        <f t="shared" si="0"/>
        <v>14000</v>
      </c>
      <c r="I16" s="41">
        <f t="shared" si="1"/>
        <v>0</v>
      </c>
      <c r="J16" s="34" t="s">
        <v>31</v>
      </c>
    </row>
    <row r="17" spans="1:10" ht="25.5" customHeight="1" x14ac:dyDescent="0.5">
      <c r="A17" s="1">
        <v>8</v>
      </c>
      <c r="B17" s="2" t="s">
        <v>3</v>
      </c>
      <c r="C17" s="2" t="s">
        <v>51</v>
      </c>
      <c r="D17" s="6">
        <v>20000</v>
      </c>
      <c r="E17" s="6">
        <v>20000</v>
      </c>
      <c r="F17" s="78">
        <v>0</v>
      </c>
      <c r="G17" s="79">
        <v>0</v>
      </c>
      <c r="H17" s="45">
        <f t="shared" si="0"/>
        <v>20000</v>
      </c>
      <c r="I17" s="41">
        <f t="shared" si="1"/>
        <v>0</v>
      </c>
      <c r="J17" s="34" t="s">
        <v>31</v>
      </c>
    </row>
    <row r="18" spans="1:10" ht="25.5" customHeight="1" x14ac:dyDescent="0.5">
      <c r="A18" s="1">
        <v>9</v>
      </c>
      <c r="B18" s="2" t="s">
        <v>13</v>
      </c>
      <c r="C18" s="2" t="s">
        <v>49</v>
      </c>
      <c r="D18" s="6">
        <v>2400</v>
      </c>
      <c r="E18" s="6">
        <v>2400</v>
      </c>
      <c r="F18" s="78">
        <v>0</v>
      </c>
      <c r="G18" s="79">
        <v>0</v>
      </c>
      <c r="H18" s="45">
        <f t="shared" si="0"/>
        <v>2400</v>
      </c>
      <c r="I18" s="41">
        <f t="shared" si="1"/>
        <v>0</v>
      </c>
      <c r="J18" s="34" t="s">
        <v>31</v>
      </c>
    </row>
    <row r="19" spans="1:10" ht="25.5" customHeight="1" x14ac:dyDescent="0.5">
      <c r="A19" s="1">
        <v>10</v>
      </c>
      <c r="B19" s="2" t="s">
        <v>52</v>
      </c>
      <c r="C19" s="2" t="s">
        <v>49</v>
      </c>
      <c r="D19" s="6">
        <v>8100</v>
      </c>
      <c r="E19" s="6">
        <v>8100</v>
      </c>
      <c r="F19" s="78">
        <v>0</v>
      </c>
      <c r="G19" s="79">
        <v>4050</v>
      </c>
      <c r="H19" s="45">
        <f t="shared" si="0"/>
        <v>4050</v>
      </c>
      <c r="I19" s="41">
        <f t="shared" si="1"/>
        <v>50</v>
      </c>
      <c r="J19" s="34" t="s">
        <v>31</v>
      </c>
    </row>
    <row r="20" spans="1:10" ht="25.5" customHeight="1" x14ac:dyDescent="0.5">
      <c r="A20" s="1">
        <v>11</v>
      </c>
      <c r="B20" s="2" t="s">
        <v>4</v>
      </c>
      <c r="C20" s="2" t="s">
        <v>53</v>
      </c>
      <c r="D20" s="6">
        <v>100000</v>
      </c>
      <c r="E20" s="6">
        <v>100000</v>
      </c>
      <c r="F20" s="78">
        <v>0</v>
      </c>
      <c r="G20" s="79">
        <f>50000+50000</f>
        <v>100000</v>
      </c>
      <c r="H20" s="45">
        <f t="shared" si="0"/>
        <v>0</v>
      </c>
      <c r="I20" s="41">
        <f t="shared" si="1"/>
        <v>100</v>
      </c>
      <c r="J20" s="34" t="s">
        <v>58</v>
      </c>
    </row>
    <row r="21" spans="1:10" ht="25.5" customHeight="1" x14ac:dyDescent="0.5">
      <c r="A21" s="1">
        <v>12</v>
      </c>
      <c r="B21" s="3" t="s">
        <v>61</v>
      </c>
      <c r="C21" s="74" t="s">
        <v>54</v>
      </c>
      <c r="D21" s="6">
        <v>1200000</v>
      </c>
      <c r="E21" s="6">
        <v>1200000</v>
      </c>
      <c r="F21" s="78">
        <f>100000+100000+100000+60000</f>
        <v>360000</v>
      </c>
      <c r="G21" s="79">
        <f>108000+108000+115800</f>
        <v>331800</v>
      </c>
      <c r="H21" s="45">
        <f t="shared" si="0"/>
        <v>508200</v>
      </c>
      <c r="I21" s="41">
        <f t="shared" si="1"/>
        <v>57.65</v>
      </c>
      <c r="J21" s="34" t="s">
        <v>31</v>
      </c>
    </row>
    <row r="22" spans="1:10" s="63" customFormat="1" ht="25.5" customHeight="1" x14ac:dyDescent="0.5">
      <c r="A22" s="1">
        <v>13</v>
      </c>
      <c r="B22" s="2" t="s">
        <v>5</v>
      </c>
      <c r="C22" s="2" t="s">
        <v>55</v>
      </c>
      <c r="D22" s="6">
        <v>10000</v>
      </c>
      <c r="E22" s="6">
        <v>10000</v>
      </c>
      <c r="F22" s="78">
        <v>5000</v>
      </c>
      <c r="G22" s="79">
        <v>5000</v>
      </c>
      <c r="H22" s="45">
        <f t="shared" si="0"/>
        <v>0</v>
      </c>
      <c r="I22" s="41">
        <f t="shared" si="1"/>
        <v>100</v>
      </c>
      <c r="J22" s="34" t="s">
        <v>58</v>
      </c>
    </row>
    <row r="23" spans="1:10" ht="25.5" customHeight="1" x14ac:dyDescent="0.5">
      <c r="A23" s="1">
        <v>14</v>
      </c>
      <c r="B23" s="2" t="s">
        <v>6</v>
      </c>
      <c r="C23" s="2" t="s">
        <v>56</v>
      </c>
      <c r="D23" s="6">
        <v>120000</v>
      </c>
      <c r="E23" s="6">
        <v>120000</v>
      </c>
      <c r="F23" s="78">
        <v>57625</v>
      </c>
      <c r="G23" s="79">
        <v>34825</v>
      </c>
      <c r="H23" s="45">
        <f t="shared" si="0"/>
        <v>27550</v>
      </c>
      <c r="I23" s="41">
        <f t="shared" si="1"/>
        <v>77.041666666666657</v>
      </c>
      <c r="J23" s="34" t="s">
        <v>31</v>
      </c>
    </row>
    <row r="24" spans="1:10" ht="25.5" customHeight="1" x14ac:dyDescent="0.5">
      <c r="A24" s="1"/>
      <c r="B24" s="12" t="s">
        <v>7</v>
      </c>
      <c r="C24" s="13"/>
      <c r="D24" s="47">
        <f>SUM(D10:D23)</f>
        <v>3712400</v>
      </c>
      <c r="E24" s="47">
        <f>SUM(E10:E23)</f>
        <v>3712400</v>
      </c>
      <c r="F24" s="48">
        <f>SUM(F10:F23)</f>
        <v>951005</v>
      </c>
      <c r="G24" s="48">
        <f>SUM(G10:G23)</f>
        <v>1170155</v>
      </c>
      <c r="H24" s="58">
        <f t="shared" si="0"/>
        <v>1591240</v>
      </c>
      <c r="I24" s="59">
        <f t="shared" si="1"/>
        <v>57.137161943756062</v>
      </c>
      <c r="J24" s="35"/>
    </row>
    <row r="25" spans="1:10" ht="31.5" customHeight="1" x14ac:dyDescent="0.5">
      <c r="A25" s="1">
        <v>15</v>
      </c>
      <c r="B25" s="2" t="s">
        <v>8</v>
      </c>
      <c r="C25" s="75" t="s">
        <v>59</v>
      </c>
      <c r="D25" s="76">
        <v>400000</v>
      </c>
      <c r="E25" s="76">
        <v>400000</v>
      </c>
      <c r="F25" s="43">
        <f>28243.77+30220.68+26910.29</f>
        <v>85374.739999999991</v>
      </c>
      <c r="G25" s="44">
        <f>19631.13+19148.63+27712.61</f>
        <v>66492.37</v>
      </c>
      <c r="H25" s="45">
        <f t="shared" si="0"/>
        <v>248132.89</v>
      </c>
      <c r="I25" s="41">
        <f t="shared" si="1"/>
        <v>37.966777499999999</v>
      </c>
      <c r="J25" s="34" t="s">
        <v>31</v>
      </c>
    </row>
    <row r="26" spans="1:10" ht="25.5" customHeight="1" thickBot="1" x14ac:dyDescent="0.55000000000000004">
      <c r="A26" s="5"/>
      <c r="B26" s="12" t="s">
        <v>15</v>
      </c>
      <c r="C26" s="13"/>
      <c r="D26" s="50">
        <f>SUM(D24:D25)</f>
        <v>4112400</v>
      </c>
      <c r="E26" s="50">
        <f>E24+E25</f>
        <v>4112400</v>
      </c>
      <c r="F26" s="50">
        <f>SUM(F24:F25)</f>
        <v>1036379.74</v>
      </c>
      <c r="G26" s="50">
        <f>SUM(G24:G25)</f>
        <v>1236647.3700000001</v>
      </c>
      <c r="H26" s="58">
        <f t="shared" si="0"/>
        <v>1839372.8899999997</v>
      </c>
      <c r="I26" s="59">
        <f t="shared" si="1"/>
        <v>55.27251993969459</v>
      </c>
      <c r="J26" s="35"/>
    </row>
    <row r="27" spans="1:10" ht="25.5" customHeight="1" x14ac:dyDescent="0.5">
      <c r="A27" s="28"/>
      <c r="B27" s="9" t="s">
        <v>18</v>
      </c>
      <c r="C27" s="23"/>
      <c r="D27" s="51"/>
      <c r="E27" s="51"/>
      <c r="F27" s="52"/>
      <c r="G27" s="51"/>
      <c r="H27" s="51"/>
      <c r="I27" s="51"/>
      <c r="J27" s="20"/>
    </row>
    <row r="28" spans="1:10" ht="25.5" customHeight="1" x14ac:dyDescent="0.5">
      <c r="A28" s="27"/>
      <c r="B28" s="8" t="s">
        <v>16</v>
      </c>
      <c r="C28" s="21"/>
      <c r="D28" s="53"/>
      <c r="E28" s="53"/>
      <c r="F28" s="54"/>
      <c r="G28" s="53"/>
      <c r="H28" s="53"/>
      <c r="I28" s="53"/>
      <c r="J28" s="22"/>
    </row>
    <row r="29" spans="1:10" ht="25.5" customHeight="1" x14ac:dyDescent="0.5">
      <c r="A29" s="1"/>
      <c r="B29" s="30" t="s">
        <v>23</v>
      </c>
      <c r="C29" s="31"/>
      <c r="D29" s="55"/>
      <c r="E29" s="55"/>
      <c r="F29" s="56"/>
      <c r="G29" s="55"/>
      <c r="H29" s="55"/>
      <c r="I29" s="55"/>
      <c r="J29" s="29"/>
    </row>
    <row r="30" spans="1:10" ht="25.5" customHeight="1" x14ac:dyDescent="0.5">
      <c r="A30" s="1"/>
      <c r="B30" s="24" t="s">
        <v>20</v>
      </c>
      <c r="C30" s="2"/>
      <c r="D30" s="46"/>
      <c r="E30" s="46"/>
      <c r="F30" s="43"/>
      <c r="G30" s="44"/>
      <c r="H30" s="44"/>
      <c r="I30" s="44"/>
      <c r="J30" s="6"/>
    </row>
    <row r="31" spans="1:10" ht="25.5" customHeight="1" x14ac:dyDescent="0.5">
      <c r="A31" s="1">
        <v>19</v>
      </c>
      <c r="B31" s="2" t="s">
        <v>24</v>
      </c>
      <c r="C31" s="2" t="s">
        <v>34</v>
      </c>
      <c r="D31" s="42">
        <v>66700</v>
      </c>
      <c r="E31" s="42">
        <v>66700</v>
      </c>
      <c r="F31" s="43">
        <v>0</v>
      </c>
      <c r="G31" s="44">
        <v>0</v>
      </c>
      <c r="H31" s="45">
        <f t="shared" si="0"/>
        <v>66700</v>
      </c>
      <c r="I31" s="41">
        <f t="shared" si="1"/>
        <v>0</v>
      </c>
      <c r="J31" s="34" t="s">
        <v>31</v>
      </c>
    </row>
    <row r="32" spans="1:10" ht="25.5" customHeight="1" x14ac:dyDescent="0.5">
      <c r="A32" s="1"/>
      <c r="B32" s="25" t="s">
        <v>21</v>
      </c>
      <c r="C32" s="2"/>
      <c r="D32" s="42"/>
      <c r="E32" s="42"/>
      <c r="F32" s="43"/>
      <c r="G32" s="44"/>
      <c r="H32" s="45"/>
      <c r="I32" s="45"/>
      <c r="J32" s="34"/>
    </row>
    <row r="33" spans="1:10" ht="25.5" customHeight="1" x14ac:dyDescent="0.5">
      <c r="A33" s="1">
        <v>20</v>
      </c>
      <c r="B33" s="7" t="s">
        <v>24</v>
      </c>
      <c r="C33" s="2" t="s">
        <v>34</v>
      </c>
      <c r="D33" s="42">
        <v>74400</v>
      </c>
      <c r="E33" s="42">
        <v>74400</v>
      </c>
      <c r="F33" s="43">
        <v>0</v>
      </c>
      <c r="G33" s="44">
        <v>0</v>
      </c>
      <c r="H33" s="45">
        <f t="shared" si="0"/>
        <v>74400</v>
      </c>
      <c r="I33" s="41">
        <f t="shared" si="1"/>
        <v>0</v>
      </c>
      <c r="J33" s="34" t="s">
        <v>31</v>
      </c>
    </row>
    <row r="34" spans="1:10" ht="25.5" customHeight="1" x14ac:dyDescent="0.5">
      <c r="A34" s="1"/>
      <c r="B34" s="12" t="s">
        <v>15</v>
      </c>
      <c r="C34" s="13"/>
      <c r="D34" s="57">
        <f>SUM(D31:D33)</f>
        <v>141100</v>
      </c>
      <c r="E34" s="57">
        <f>SUM(E31:E33)</f>
        <v>141100</v>
      </c>
      <c r="F34" s="48">
        <f>SUM(F31:F33)</f>
        <v>0</v>
      </c>
      <c r="G34" s="49">
        <f>SUM(G33,G31)</f>
        <v>0</v>
      </c>
      <c r="H34" s="58">
        <f>E34-F34-G34</f>
        <v>141100</v>
      </c>
      <c r="I34" s="59">
        <f t="shared" si="1"/>
        <v>0</v>
      </c>
      <c r="J34" s="14"/>
    </row>
    <row r="35" spans="1:10" s="36" customFormat="1" ht="27" customHeight="1" x14ac:dyDescent="0.65">
      <c r="B35" s="61" t="s">
        <v>39</v>
      </c>
      <c r="C35" s="36" t="s">
        <v>66</v>
      </c>
      <c r="D35" s="60" t="s">
        <v>38</v>
      </c>
      <c r="E35" s="60"/>
      <c r="F35" s="60"/>
      <c r="G35" s="61" t="s">
        <v>32</v>
      </c>
      <c r="H35" s="36" t="s">
        <v>67</v>
      </c>
      <c r="J35" s="60" t="s">
        <v>38</v>
      </c>
    </row>
    <row r="36" spans="1:10" s="36" customFormat="1" ht="26.45" customHeight="1" x14ac:dyDescent="0.65">
      <c r="C36" s="36" t="s">
        <v>64</v>
      </c>
      <c r="D36" s="36" t="s">
        <v>33</v>
      </c>
      <c r="H36" s="36" t="s">
        <v>65</v>
      </c>
      <c r="J36" s="36" t="s">
        <v>33</v>
      </c>
    </row>
    <row r="37" spans="1:10" s="36" customFormat="1" ht="33.6" customHeight="1" x14ac:dyDescent="0.65">
      <c r="C37" s="36" t="s">
        <v>62</v>
      </c>
      <c r="H37" s="36" t="s">
        <v>63</v>
      </c>
    </row>
    <row r="38" spans="1:10" ht="25.5" customHeight="1" x14ac:dyDescent="0.5"/>
    <row r="39" spans="1:10" ht="25.5" customHeight="1" x14ac:dyDescent="0.55000000000000004">
      <c r="B39" s="71" t="s">
        <v>46</v>
      </c>
      <c r="C39" s="71"/>
      <c r="D39" s="71"/>
      <c r="E39" s="71"/>
      <c r="F39" s="71"/>
      <c r="G39" s="71"/>
    </row>
    <row r="40" spans="1:10" ht="25.5" customHeight="1" x14ac:dyDescent="0.55000000000000004">
      <c r="B40" s="66" t="s">
        <v>43</v>
      </c>
      <c r="C40" s="67"/>
      <c r="D40" s="67"/>
      <c r="E40" s="67"/>
      <c r="F40" s="67"/>
      <c r="G40" s="67"/>
      <c r="H40" s="67"/>
      <c r="I40" s="67"/>
      <c r="J40" s="67"/>
    </row>
    <row r="41" spans="1:10" ht="25.5" customHeight="1" x14ac:dyDescent="0.5">
      <c r="B41" s="68" t="s">
        <v>44</v>
      </c>
      <c r="C41" s="67"/>
      <c r="D41" s="67"/>
      <c r="E41" s="67"/>
      <c r="F41" s="67"/>
      <c r="G41" s="67"/>
      <c r="H41" s="67"/>
      <c r="I41" s="67"/>
      <c r="J41" s="67"/>
    </row>
    <row r="42" spans="1:10" ht="25.5" customHeight="1" x14ac:dyDescent="0.5"/>
    <row r="43" spans="1:10" ht="25.5" customHeight="1" x14ac:dyDescent="0.55000000000000004">
      <c r="B43" s="69" t="s">
        <v>45</v>
      </c>
      <c r="C43" s="70"/>
      <c r="D43" s="70"/>
      <c r="E43" s="70"/>
    </row>
    <row r="44" spans="1:10" ht="25.5" customHeight="1" x14ac:dyDescent="0.5"/>
    <row r="45" spans="1:10" ht="25.5" customHeight="1" x14ac:dyDescent="0.5"/>
    <row r="46" spans="1:10" ht="25.5" customHeight="1" x14ac:dyDescent="0.5"/>
    <row r="47" spans="1:10" ht="25.5" customHeight="1" x14ac:dyDescent="0.5"/>
    <row r="48" spans="1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</sheetData>
  <mergeCells count="7">
    <mergeCell ref="A1:J3"/>
    <mergeCell ref="A4:A6"/>
    <mergeCell ref="B4:B6"/>
    <mergeCell ref="C4:C6"/>
    <mergeCell ref="D4:D6"/>
    <mergeCell ref="J4:J6"/>
    <mergeCell ref="F4:G6"/>
  </mergeCells>
  <phoneticPr fontId="6" type="noConversion"/>
  <pageMargins left="0.11811023622047245" right="0.11811023622047245" top="0.78740157480314965" bottom="0.35433070866141736" header="0" footer="0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วิรัตน์ อ่อนคํา</cp:lastModifiedBy>
  <cp:lastPrinted>2026-07-16T11:24:45Z</cp:lastPrinted>
  <dcterms:created xsi:type="dcterms:W3CDTF">2024-01-10T07:59:11Z</dcterms:created>
  <dcterms:modified xsi:type="dcterms:W3CDTF">2026-07-16T11:25:27Z</dcterms:modified>
</cp:coreProperties>
</file>